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8445" activeTab="0"/>
  </bookViews>
  <sheets>
    <sheet name="Final download" sheetId="1" r:id="rId1"/>
  </sheets>
  <definedNames/>
  <calcPr fullCalcOnLoad="1"/>
</workbook>
</file>

<file path=xl/sharedStrings.xml><?xml version="1.0" encoding="utf-8"?>
<sst xmlns="http://schemas.openxmlformats.org/spreadsheetml/2006/main" count="198" uniqueCount="120">
  <si>
    <t xml:space="preserve"> </t>
  </si>
  <si>
    <t>FINAL RESULTS</t>
  </si>
  <si>
    <t>START TIME</t>
  </si>
  <si>
    <t>COURSE Distance:</t>
  </si>
  <si>
    <t>Scratch Boat Rating</t>
  </si>
  <si>
    <t>Sail #</t>
  </si>
  <si>
    <t>Boat Name</t>
  </si>
  <si>
    <t>Make/Length</t>
  </si>
  <si>
    <t>Skipper</t>
  </si>
  <si>
    <t>Club</t>
  </si>
  <si>
    <t>PHRF Rating</t>
  </si>
  <si>
    <t>Division</t>
  </si>
  <si>
    <t>Finish Time</t>
  </si>
  <si>
    <t>Elapsed Time</t>
  </si>
  <si>
    <t>Corrected Time</t>
  </si>
  <si>
    <t>Division Finish</t>
  </si>
  <si>
    <t>Fleet Finish</t>
  </si>
  <si>
    <t>Time Correction Seconds</t>
  </si>
  <si>
    <t>Divide by 60</t>
  </si>
  <si>
    <t>Time Correction Minutes and Seconds</t>
  </si>
  <si>
    <t>Eclipse</t>
  </si>
  <si>
    <t>Chrysler 27</t>
  </si>
  <si>
    <t>Ron Kinney</t>
  </si>
  <si>
    <t>SPSA</t>
  </si>
  <si>
    <t>A</t>
  </si>
  <si>
    <t>Squirrel Chaser</t>
  </si>
  <si>
    <t>Derek Dudinsky</t>
  </si>
  <si>
    <t>Long Gone</t>
  </si>
  <si>
    <t>Morgan 42' Mark I</t>
  </si>
  <si>
    <t>Phil Waller</t>
  </si>
  <si>
    <t>DIYC</t>
  </si>
  <si>
    <t>Overtime</t>
  </si>
  <si>
    <t>Morgan 36T</t>
  </si>
  <si>
    <t>Jack Corry</t>
  </si>
  <si>
    <t>Vela</t>
  </si>
  <si>
    <t>Catalina 36</t>
  </si>
  <si>
    <t>Greg Myers</t>
  </si>
  <si>
    <t>NONE</t>
  </si>
  <si>
    <t>Grace</t>
  </si>
  <si>
    <t>Catalina 375</t>
  </si>
  <si>
    <t>Chuck Dawson</t>
  </si>
  <si>
    <t>Sea of Tranquility</t>
  </si>
  <si>
    <t>Morgan 45</t>
  </si>
  <si>
    <t>Lonny Baker</t>
  </si>
  <si>
    <t>Isla Del Sol Y&amp;CC</t>
  </si>
  <si>
    <t>Country Dancer</t>
  </si>
  <si>
    <t>Catalina 47</t>
  </si>
  <si>
    <t>Leary Bratton</t>
  </si>
  <si>
    <t>DNS</t>
  </si>
  <si>
    <t>Teaze</t>
  </si>
  <si>
    <t>Morgan 382</t>
  </si>
  <si>
    <t>Tom Dunn</t>
  </si>
  <si>
    <t>O'Tay Too</t>
  </si>
  <si>
    <t>Morgan 34</t>
  </si>
  <si>
    <t>Dave Pickard</t>
  </si>
  <si>
    <t>B</t>
  </si>
  <si>
    <t>Sails Lady</t>
  </si>
  <si>
    <t>Morgan 38' Centerboard</t>
  </si>
  <si>
    <t>Tim Hunt</t>
  </si>
  <si>
    <t>Dunedin Boat Club</t>
  </si>
  <si>
    <t>Mexicana</t>
  </si>
  <si>
    <t>Morgan 34'</t>
  </si>
  <si>
    <t>Ben Skinner</t>
  </si>
  <si>
    <t>647?</t>
  </si>
  <si>
    <t>Alcyone</t>
  </si>
  <si>
    <t>Morgan 28</t>
  </si>
  <si>
    <t>Glean Sears</t>
  </si>
  <si>
    <t>Wilson Yacht Club</t>
  </si>
  <si>
    <t>Four Sheets to the Wind</t>
  </si>
  <si>
    <t>Heritage WI 36</t>
  </si>
  <si>
    <t>Bill Sheets</t>
  </si>
  <si>
    <t>CMCS</t>
  </si>
  <si>
    <t>Special K</t>
  </si>
  <si>
    <t>Catalina 35</t>
  </si>
  <si>
    <t>Glenn Barry</t>
  </si>
  <si>
    <t>Aurora</t>
  </si>
  <si>
    <t>Morgan 34' Centerboard</t>
  </si>
  <si>
    <t>Dennis Vitton</t>
  </si>
  <si>
    <t>Odyssey</t>
  </si>
  <si>
    <t>Morgan 25' Classic 250</t>
  </si>
  <si>
    <t>Grover Griffin</t>
  </si>
  <si>
    <t>SPSD</t>
  </si>
  <si>
    <t>C</t>
  </si>
  <si>
    <t>Hawk</t>
  </si>
  <si>
    <t>Morgan 30 CB</t>
  </si>
  <si>
    <t>Jerry George</t>
  </si>
  <si>
    <t>Amanda</t>
  </si>
  <si>
    <t>Morgan 24'</t>
  </si>
  <si>
    <t>David Barber</t>
  </si>
  <si>
    <t>Fixation</t>
  </si>
  <si>
    <t>Paul Auman</t>
  </si>
  <si>
    <t>Challenger</t>
  </si>
  <si>
    <t>Morgan 33</t>
  </si>
  <si>
    <t>Dennis Bosi</t>
  </si>
  <si>
    <t>Dungle Jums</t>
  </si>
  <si>
    <t>Morgan 22' Custom Slp</t>
  </si>
  <si>
    <t>Rayne Hunt</t>
  </si>
  <si>
    <t>Tameless</t>
  </si>
  <si>
    <t>Tami Tower</t>
  </si>
  <si>
    <t>Nobility</t>
  </si>
  <si>
    <t>Morgain OI 41'</t>
  </si>
  <si>
    <t>Michael Noble</t>
  </si>
  <si>
    <t>SPYC</t>
  </si>
  <si>
    <t>Out Island</t>
  </si>
  <si>
    <t>Blue Moose</t>
  </si>
  <si>
    <t>Morgan Classic 41</t>
  </si>
  <si>
    <t>Brian Chatterly</t>
  </si>
  <si>
    <t>Sleeper</t>
  </si>
  <si>
    <t>Morgan OI 416</t>
  </si>
  <si>
    <t>Junab Ali</t>
  </si>
  <si>
    <t>The Way Out</t>
  </si>
  <si>
    <t>Morgan OI 33'</t>
  </si>
  <si>
    <t>Don Thomas</t>
  </si>
  <si>
    <t>Cocktails &amp; Dreams</t>
  </si>
  <si>
    <t>Morgan OI 41</t>
  </si>
  <si>
    <t>Ralf Backhausen</t>
  </si>
  <si>
    <t>Pelican</t>
  </si>
  <si>
    <t>David Lundeen</t>
  </si>
  <si>
    <t>Pasadena Y&amp;CC</t>
  </si>
  <si>
    <t>DNF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</si>
</sst>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hh:mm:ss;@"/>
  </numFmts>
  <fonts count="29">
    <font>
      <sz val="10"/>
      <name val="Arial"/>
      <family val="0"/>
    </font>
    <font>
      <sz val="11"/>
      <color indexed="8"/>
      <name val="Calibri"/>
      <family val="0"/>
    </font>
    <font>
      <sz val="8"/>
      <name val="Arial"/>
      <family val="0"/>
    </font>
    <font>
      <sz val="22"/>
      <name val="Impact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10"/>
      <name val="Arial"/>
      <family val="0"/>
    </font>
    <font>
      <b/>
      <sz val="18"/>
      <color indexed="18"/>
      <name val="Cambria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16"/>
      <name val="Calibri"/>
      <family val="0"/>
    </font>
    <font>
      <sz val="11"/>
      <color indexed="18"/>
      <name val="Calibri"/>
      <family val="0"/>
    </font>
    <font>
      <b/>
      <sz val="11"/>
      <color indexed="8"/>
      <name val="Calibri"/>
      <family val="0"/>
    </font>
    <font>
      <b/>
      <sz val="11"/>
      <color indexed="13"/>
      <name val="Calibri"/>
      <family val="0"/>
    </font>
    <font>
      <sz val="11"/>
      <color indexed="13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1"/>
      <color indexed="9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9"/>
      <color indexed="9"/>
      <name val="Impact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12" fillId="2" borderId="0" applyNumberFormat="0" applyBorder="0" applyAlignment="0" applyProtection="0"/>
    <xf numFmtId="0" fontId="16" fillId="2" borderId="1" applyNumberFormat="0" applyAlignment="0" applyProtection="0"/>
    <xf numFmtId="0" fontId="18" fillId="1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2" borderId="1" applyNumberFormat="0" applyAlignment="0" applyProtection="0"/>
    <xf numFmtId="0" fontId="17" fillId="0" borderId="6" applyNumberFormat="0" applyFill="0" applyAlignment="0" applyProtection="0"/>
    <xf numFmtId="0" fontId="13" fillId="2" borderId="0" applyNumberFormat="0" applyBorder="0" applyAlignment="0" applyProtection="0"/>
    <xf numFmtId="0" fontId="0" fillId="3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21" fontId="5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24" fillId="3" borderId="0" xfId="0" applyFont="1" applyFill="1" applyAlignment="1">
      <alignment/>
    </xf>
    <xf numFmtId="21" fontId="24" fillId="3" borderId="0" xfId="0" applyNumberFormat="1" applyFont="1" applyFill="1" applyAlignment="1">
      <alignment/>
    </xf>
    <xf numFmtId="0" fontId="25" fillId="3" borderId="0" xfId="0" applyFont="1" applyFill="1" applyAlignment="1">
      <alignment/>
    </xf>
    <xf numFmtId="0" fontId="26" fillId="3" borderId="0" xfId="0" applyFont="1" applyFill="1" applyAlignment="1">
      <alignment horizontal="right"/>
    </xf>
    <xf numFmtId="0" fontId="27" fillId="3" borderId="0" xfId="0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21" fontId="25" fillId="0" borderId="11" xfId="0" applyNumberFormat="1" applyFont="1" applyBorder="1" applyAlignment="1">
      <alignment horizontal="center"/>
    </xf>
    <xf numFmtId="164" fontId="25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3" fontId="25" fillId="0" borderId="11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165" fontId="25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1" xfId="0" applyFont="1" applyFill="1" applyBorder="1" applyAlignment="1">
      <alignment/>
    </xf>
    <xf numFmtId="21" fontId="25" fillId="0" borderId="11" xfId="0" applyNumberFormat="1" applyFont="1" applyBorder="1" applyAlignment="1">
      <alignment horizontal="center"/>
    </xf>
    <xf numFmtId="3" fontId="25" fillId="0" borderId="11" xfId="0" applyNumberFormat="1" applyFont="1" applyBorder="1" applyAlignment="1">
      <alignment horizontal="center"/>
    </xf>
    <xf numFmtId="165" fontId="25" fillId="0" borderId="11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0" fontId="25" fillId="0" borderId="1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left" wrapText="1"/>
    </xf>
    <xf numFmtId="0" fontId="25" fillId="0" borderId="11" xfId="0" applyFont="1" applyBorder="1" applyAlignment="1">
      <alignment/>
    </xf>
    <xf numFmtId="0" fontId="28" fillId="12" borderId="10" xfId="0" applyFont="1" applyFill="1" applyBorder="1" applyAlignment="1">
      <alignment horizontal="center" vertical="center" wrapText="1"/>
    </xf>
    <xf numFmtId="0" fontId="28" fillId="1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0</xdr:row>
      <xdr:rowOff>47625</xdr:rowOff>
    </xdr:from>
    <xdr:to>
      <xdr:col>10</xdr:col>
      <xdr:colOff>390525</xdr:colOff>
      <xdr:row>10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47625"/>
          <a:ext cx="5181600" cy="2066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6">
      <selection activeCell="M9" sqref="M9"/>
    </sheetView>
  </sheetViews>
  <sheetFormatPr defaultColWidth="9.140625" defaultRowHeight="12.75"/>
  <cols>
    <col min="1" max="1" width="7.140625" style="0" customWidth="1"/>
    <col min="2" max="2" width="16.140625" style="0" customWidth="1"/>
    <col min="3" max="3" width="20.7109375" style="0" customWidth="1"/>
    <col min="4" max="5" width="15.8515625" style="0" customWidth="1"/>
    <col min="12" max="12" width="8.140625" style="0" customWidth="1"/>
    <col min="13" max="13" width="12.00390625" style="0" customWidth="1"/>
    <col min="14" max="14" width="8.57421875" style="0" customWidth="1"/>
    <col min="15" max="15" width="15.7109375" style="0" customWidth="1"/>
  </cols>
  <sheetData>
    <row r="1" spans="1:15" ht="28.5">
      <c r="A1" s="5"/>
      <c r="B1" s="5"/>
      <c r="C1" s="5"/>
      <c r="D1" s="5"/>
      <c r="E1" s="5"/>
      <c r="F1" s="5"/>
      <c r="G1" s="5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>
      <c r="A8" s="2" t="s">
        <v>0</v>
      </c>
      <c r="B8" s="3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2"/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>
      <c r="A10" s="2"/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>
      <c r="A11" s="2"/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3.25">
      <c r="A12" s="33" t="s">
        <v>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6" t="s">
        <v>2</v>
      </c>
      <c r="B14" s="6"/>
      <c r="C14" s="7">
        <v>0.5069444444444444</v>
      </c>
      <c r="D14" s="6"/>
      <c r="E14" s="6" t="s">
        <v>3</v>
      </c>
      <c r="F14" s="6">
        <v>11.5</v>
      </c>
      <c r="G14" s="6"/>
      <c r="H14" s="8"/>
      <c r="I14" s="8"/>
      <c r="J14" s="8"/>
      <c r="K14" s="8"/>
      <c r="L14" s="8"/>
      <c r="M14" s="9" t="s">
        <v>4</v>
      </c>
      <c r="N14" s="8"/>
      <c r="O14" s="10">
        <v>167</v>
      </c>
    </row>
    <row r="15" spans="1:15" s="32" customFormat="1" ht="40.5">
      <c r="A15" s="30" t="s">
        <v>5</v>
      </c>
      <c r="B15" s="30" t="s">
        <v>6</v>
      </c>
      <c r="C15" s="30" t="s">
        <v>7</v>
      </c>
      <c r="D15" s="30" t="s">
        <v>8</v>
      </c>
      <c r="E15" s="30" t="s">
        <v>9</v>
      </c>
      <c r="F15" s="30" t="s">
        <v>10</v>
      </c>
      <c r="G15" s="30" t="s">
        <v>11</v>
      </c>
      <c r="H15" s="31" t="s">
        <v>12</v>
      </c>
      <c r="I15" s="31" t="s">
        <v>13</v>
      </c>
      <c r="J15" s="31" t="s">
        <v>14</v>
      </c>
      <c r="K15" s="31" t="s">
        <v>15</v>
      </c>
      <c r="L15" s="31" t="s">
        <v>16</v>
      </c>
      <c r="M15" s="31" t="s">
        <v>17</v>
      </c>
      <c r="N15" s="31" t="s">
        <v>18</v>
      </c>
      <c r="O15" s="31" t="s">
        <v>19</v>
      </c>
    </row>
    <row r="16" spans="1:15" ht="12.75">
      <c r="A16" s="11">
        <v>12</v>
      </c>
      <c r="B16" s="12" t="s">
        <v>20</v>
      </c>
      <c r="C16" s="12" t="s">
        <v>21</v>
      </c>
      <c r="D16" s="12" t="s">
        <v>22</v>
      </c>
      <c r="E16" s="11" t="s">
        <v>23</v>
      </c>
      <c r="F16" s="11">
        <v>194</v>
      </c>
      <c r="G16" s="11" t="s">
        <v>24</v>
      </c>
      <c r="H16" s="13">
        <v>0.6155324074074074</v>
      </c>
      <c r="I16" s="14">
        <f aca="true" t="shared" si="0" ref="I16:I22">+H16-$C$14</f>
        <v>0.10858796296296302</v>
      </c>
      <c r="J16" s="14">
        <f aca="true" t="shared" si="1" ref="J16:J22">+I16-O16</f>
        <v>0.10498842592592598</v>
      </c>
      <c r="K16" s="15">
        <v>1</v>
      </c>
      <c r="L16" s="15">
        <v>1</v>
      </c>
      <c r="M16" s="16">
        <f aca="true" t="shared" si="2" ref="M16:M22">+(F16-$O$14)*$F$14</f>
        <v>310.5</v>
      </c>
      <c r="N16" s="17">
        <f aca="true" t="shared" si="3" ref="N16:N22">+M16/60</f>
        <v>5.175</v>
      </c>
      <c r="O16" s="18">
        <v>0.003599537037037037</v>
      </c>
    </row>
    <row r="17" spans="1:15" ht="12.75">
      <c r="A17" s="15">
        <v>103</v>
      </c>
      <c r="B17" s="19" t="s">
        <v>25</v>
      </c>
      <c r="C17" s="19" t="s">
        <v>21</v>
      </c>
      <c r="D17" s="19" t="s">
        <v>26</v>
      </c>
      <c r="E17" s="15"/>
      <c r="F17" s="15">
        <v>194</v>
      </c>
      <c r="G17" s="15" t="s">
        <v>24</v>
      </c>
      <c r="H17" s="13">
        <v>0.6206134259259259</v>
      </c>
      <c r="I17" s="14">
        <f t="shared" si="0"/>
        <v>0.11366898148148152</v>
      </c>
      <c r="J17" s="14">
        <f t="shared" si="1"/>
        <v>0.11006944444444448</v>
      </c>
      <c r="K17" s="15">
        <v>2</v>
      </c>
      <c r="L17" s="15">
        <v>2</v>
      </c>
      <c r="M17" s="16">
        <f t="shared" si="2"/>
        <v>310.5</v>
      </c>
      <c r="N17" s="17">
        <f t="shared" si="3"/>
        <v>5.175</v>
      </c>
      <c r="O17" s="18">
        <v>0.003599537037037037</v>
      </c>
    </row>
    <row r="18" spans="1:15" ht="12.75">
      <c r="A18" s="11">
        <v>10225</v>
      </c>
      <c r="B18" s="12" t="s">
        <v>27</v>
      </c>
      <c r="C18" s="12" t="s">
        <v>28</v>
      </c>
      <c r="D18" s="12" t="s">
        <v>29</v>
      </c>
      <c r="E18" s="11" t="s">
        <v>30</v>
      </c>
      <c r="F18" s="11">
        <v>187</v>
      </c>
      <c r="G18" s="11" t="s">
        <v>24</v>
      </c>
      <c r="H18" s="13">
        <v>0.6381944444444444</v>
      </c>
      <c r="I18" s="14">
        <f t="shared" si="0"/>
        <v>0.13124999999999998</v>
      </c>
      <c r="J18" s="14">
        <f t="shared" si="1"/>
        <v>0.12858796296296293</v>
      </c>
      <c r="K18" s="15">
        <v>3</v>
      </c>
      <c r="L18" s="15">
        <v>5</v>
      </c>
      <c r="M18" s="16">
        <f t="shared" si="2"/>
        <v>230</v>
      </c>
      <c r="N18" s="17">
        <f t="shared" si="3"/>
        <v>3.8333333333333335</v>
      </c>
      <c r="O18" s="18">
        <v>0.0026620370370370374</v>
      </c>
    </row>
    <row r="19" spans="1:15" ht="12.75">
      <c r="A19" s="15">
        <v>54</v>
      </c>
      <c r="B19" s="19" t="s">
        <v>31</v>
      </c>
      <c r="C19" s="19" t="s">
        <v>32</v>
      </c>
      <c r="D19" s="19" t="s">
        <v>33</v>
      </c>
      <c r="E19" s="15"/>
      <c r="F19" s="15">
        <v>183</v>
      </c>
      <c r="G19" s="15" t="s">
        <v>24</v>
      </c>
      <c r="H19" s="14">
        <v>0.6598495370370371</v>
      </c>
      <c r="I19" s="14">
        <f t="shared" si="0"/>
        <v>0.15290509259259266</v>
      </c>
      <c r="J19" s="14">
        <f t="shared" si="1"/>
        <v>0.15077546296296304</v>
      </c>
      <c r="K19" s="15">
        <v>4</v>
      </c>
      <c r="L19" s="15">
        <v>15</v>
      </c>
      <c r="M19" s="16">
        <f t="shared" si="2"/>
        <v>184</v>
      </c>
      <c r="N19" s="17">
        <f t="shared" si="3"/>
        <v>3.066666666666667</v>
      </c>
      <c r="O19" s="18">
        <v>0.0021296296296296298</v>
      </c>
    </row>
    <row r="20" spans="1:15" ht="12.75">
      <c r="A20" s="15">
        <v>232</v>
      </c>
      <c r="B20" s="20" t="s">
        <v>34</v>
      </c>
      <c r="C20" s="20" t="s">
        <v>35</v>
      </c>
      <c r="D20" s="20" t="s">
        <v>36</v>
      </c>
      <c r="E20" s="15"/>
      <c r="F20" s="15">
        <v>200</v>
      </c>
      <c r="G20" s="15" t="s">
        <v>24</v>
      </c>
      <c r="H20" s="13">
        <v>0.6636689814814815</v>
      </c>
      <c r="I20" s="14">
        <f t="shared" si="0"/>
        <v>0.15672453703703704</v>
      </c>
      <c r="J20" s="14">
        <f t="shared" si="1"/>
        <v>0.1523263888888889</v>
      </c>
      <c r="K20" s="15">
        <v>5</v>
      </c>
      <c r="L20" s="15">
        <v>16</v>
      </c>
      <c r="M20" s="16">
        <f t="shared" si="2"/>
        <v>379.5</v>
      </c>
      <c r="N20" s="17">
        <f t="shared" si="3"/>
        <v>6.325</v>
      </c>
      <c r="O20" s="18">
        <v>0.004398148148148148</v>
      </c>
    </row>
    <row r="21" spans="1:15" ht="12.75">
      <c r="A21" s="21" t="s">
        <v>37</v>
      </c>
      <c r="B21" s="22" t="s">
        <v>38</v>
      </c>
      <c r="C21" s="20" t="s">
        <v>39</v>
      </c>
      <c r="D21" s="20" t="s">
        <v>40</v>
      </c>
      <c r="E21" s="15"/>
      <c r="F21" s="15">
        <v>180</v>
      </c>
      <c r="G21" s="15" t="s">
        <v>24</v>
      </c>
      <c r="H21" s="23">
        <v>0.6642592592592592</v>
      </c>
      <c r="I21" s="14">
        <f t="shared" si="0"/>
        <v>0.1573148148148148</v>
      </c>
      <c r="J21" s="14">
        <f t="shared" si="1"/>
        <v>0.1555787037037037</v>
      </c>
      <c r="K21" s="15">
        <v>6</v>
      </c>
      <c r="L21" s="15">
        <v>17</v>
      </c>
      <c r="M21" s="16">
        <f t="shared" si="2"/>
        <v>149.5</v>
      </c>
      <c r="N21" s="17">
        <f t="shared" si="3"/>
        <v>2.4916666666666667</v>
      </c>
      <c r="O21" s="18">
        <v>0.001736111111111111</v>
      </c>
    </row>
    <row r="22" spans="1:15" ht="12.75">
      <c r="A22" s="15">
        <v>5</v>
      </c>
      <c r="B22" s="19" t="s">
        <v>41</v>
      </c>
      <c r="C22" s="19" t="s">
        <v>42</v>
      </c>
      <c r="D22" s="19" t="s">
        <v>43</v>
      </c>
      <c r="E22" s="15" t="s">
        <v>44</v>
      </c>
      <c r="F22" s="15">
        <v>170</v>
      </c>
      <c r="G22" s="15" t="s">
        <v>24</v>
      </c>
      <c r="H22" s="14">
        <v>0.6863773148148148</v>
      </c>
      <c r="I22" s="14">
        <f t="shared" si="0"/>
        <v>0.17943287037037037</v>
      </c>
      <c r="J22" s="14">
        <f t="shared" si="1"/>
        <v>0.17902777777777779</v>
      </c>
      <c r="K22" s="15">
        <v>7</v>
      </c>
      <c r="L22" s="15">
        <v>20</v>
      </c>
      <c r="M22" s="16">
        <f t="shared" si="2"/>
        <v>34.5</v>
      </c>
      <c r="N22" s="17">
        <f t="shared" si="3"/>
        <v>0.575</v>
      </c>
      <c r="O22" s="18">
        <v>0.0004050925925925926</v>
      </c>
    </row>
    <row r="23" spans="1:15" ht="12.75">
      <c r="A23" s="15">
        <v>68</v>
      </c>
      <c r="B23" s="20" t="s">
        <v>45</v>
      </c>
      <c r="C23" s="20" t="s">
        <v>46</v>
      </c>
      <c r="D23" s="20" t="s">
        <v>47</v>
      </c>
      <c r="E23" s="15"/>
      <c r="F23" s="15">
        <v>167</v>
      </c>
      <c r="G23" s="15" t="s">
        <v>24</v>
      </c>
      <c r="H23" s="23" t="s">
        <v>48</v>
      </c>
      <c r="I23" s="23" t="s">
        <v>0</v>
      </c>
      <c r="J23" s="13"/>
      <c r="K23" s="15"/>
      <c r="L23" s="15"/>
      <c r="M23" s="24" t="s">
        <v>0</v>
      </c>
      <c r="N23" s="17"/>
      <c r="O23" s="25" t="s">
        <v>0</v>
      </c>
    </row>
    <row r="24" spans="1:15" ht="12.75">
      <c r="A24" s="15">
        <v>419</v>
      </c>
      <c r="B24" s="19" t="s">
        <v>49</v>
      </c>
      <c r="C24" s="19" t="s">
        <v>50</v>
      </c>
      <c r="D24" s="19" t="s">
        <v>51</v>
      </c>
      <c r="E24" s="15" t="s">
        <v>30</v>
      </c>
      <c r="F24" s="15">
        <v>197</v>
      </c>
      <c r="G24" s="15" t="s">
        <v>24</v>
      </c>
      <c r="H24" s="13" t="s">
        <v>48</v>
      </c>
      <c r="I24" s="14" t="s">
        <v>0</v>
      </c>
      <c r="J24" s="14" t="s">
        <v>0</v>
      </c>
      <c r="K24" s="15"/>
      <c r="L24" s="15"/>
      <c r="M24" s="24" t="s">
        <v>0</v>
      </c>
      <c r="N24" s="26" t="s">
        <v>0</v>
      </c>
      <c r="O24" s="25" t="s">
        <v>0</v>
      </c>
    </row>
    <row r="25" spans="1:15" ht="12.75">
      <c r="A25" s="15"/>
      <c r="B25" s="20"/>
      <c r="C25" s="20"/>
      <c r="D25" s="20"/>
      <c r="E25" s="15"/>
      <c r="F25" s="15"/>
      <c r="G25" s="15"/>
      <c r="H25" s="13"/>
      <c r="I25" s="13"/>
      <c r="J25" s="13"/>
      <c r="K25" s="15"/>
      <c r="L25" s="15"/>
      <c r="M25" s="16"/>
      <c r="N25" s="15"/>
      <c r="O25" s="18"/>
    </row>
    <row r="26" spans="1:15" ht="12.75">
      <c r="A26" s="15">
        <v>134</v>
      </c>
      <c r="B26" s="19" t="s">
        <v>52</v>
      </c>
      <c r="C26" s="19" t="s">
        <v>53</v>
      </c>
      <c r="D26" s="19" t="s">
        <v>54</v>
      </c>
      <c r="E26" s="15" t="s">
        <v>30</v>
      </c>
      <c r="F26" s="15">
        <v>235</v>
      </c>
      <c r="G26" s="15" t="s">
        <v>55</v>
      </c>
      <c r="H26" s="13">
        <v>0.6561458333333333</v>
      </c>
      <c r="I26" s="14">
        <f>+H26-$C$14</f>
        <v>0.1492013888888889</v>
      </c>
      <c r="J26" s="14">
        <f>+I26-O26</f>
        <v>0.14015046296296296</v>
      </c>
      <c r="K26" s="15">
        <v>1</v>
      </c>
      <c r="L26" s="15">
        <v>8</v>
      </c>
      <c r="M26" s="16">
        <f>+(F26-$O$14)*$F$14</f>
        <v>782</v>
      </c>
      <c r="N26" s="17">
        <f>+M26/60</f>
        <v>13.033333333333333</v>
      </c>
      <c r="O26" s="18">
        <v>0.009050925925925926</v>
      </c>
    </row>
    <row r="27" spans="1:15" ht="12.75">
      <c r="A27" s="15">
        <v>77</v>
      </c>
      <c r="B27" s="19" t="s">
        <v>56</v>
      </c>
      <c r="C27" s="19" t="s">
        <v>57</v>
      </c>
      <c r="D27" s="19" t="s">
        <v>58</v>
      </c>
      <c r="E27" s="15" t="s">
        <v>59</v>
      </c>
      <c r="F27" s="15">
        <v>211</v>
      </c>
      <c r="G27" s="15" t="s">
        <v>55</v>
      </c>
      <c r="H27" s="13">
        <v>0.6535763888888889</v>
      </c>
      <c r="I27" s="14">
        <f>+H27-$C$14</f>
        <v>0.1466319444444445</v>
      </c>
      <c r="J27" s="14">
        <f>+I27-O27</f>
        <v>0.140775462962963</v>
      </c>
      <c r="K27" s="15">
        <v>2</v>
      </c>
      <c r="L27" s="15">
        <v>9</v>
      </c>
      <c r="M27" s="16">
        <f>+(F27-$O$14)*$F$14</f>
        <v>506</v>
      </c>
      <c r="N27" s="17">
        <f>+M27/60</f>
        <v>8.433333333333334</v>
      </c>
      <c r="O27" s="18">
        <v>0.0058564814814814825</v>
      </c>
    </row>
    <row r="28" spans="1:15" ht="12.75">
      <c r="A28" s="15">
        <v>6311</v>
      </c>
      <c r="B28" s="19" t="s">
        <v>60</v>
      </c>
      <c r="C28" s="19" t="s">
        <v>61</v>
      </c>
      <c r="D28" s="19" t="s">
        <v>62</v>
      </c>
      <c r="E28" s="15" t="s">
        <v>59</v>
      </c>
      <c r="F28" s="15">
        <v>235</v>
      </c>
      <c r="G28" s="15" t="s">
        <v>55</v>
      </c>
      <c r="H28" s="13">
        <v>0.6631944444444444</v>
      </c>
      <c r="I28" s="14">
        <f>+H28-$C$14</f>
        <v>0.15625</v>
      </c>
      <c r="J28" s="14">
        <f>+I28-O28</f>
        <v>0.14719907407407407</v>
      </c>
      <c r="K28" s="15">
        <v>3</v>
      </c>
      <c r="L28" s="15">
        <v>13</v>
      </c>
      <c r="M28" s="16">
        <f>+(F28-$O$14)*$F$14</f>
        <v>782</v>
      </c>
      <c r="N28" s="17">
        <f>+M28/60</f>
        <v>13.033333333333333</v>
      </c>
      <c r="O28" s="18">
        <v>0.009050925925925926</v>
      </c>
    </row>
    <row r="29" spans="1:15" ht="36" customHeight="1">
      <c r="A29" s="27" t="s">
        <v>63</v>
      </c>
      <c r="B29" s="28" t="s">
        <v>64</v>
      </c>
      <c r="C29" s="28" t="s">
        <v>65</v>
      </c>
      <c r="D29" s="28" t="s">
        <v>66</v>
      </c>
      <c r="E29" s="27" t="s">
        <v>67</v>
      </c>
      <c r="F29" s="27">
        <v>230</v>
      </c>
      <c r="G29" s="27" t="s">
        <v>55</v>
      </c>
      <c r="H29" s="13">
        <v>0.6974768518518518</v>
      </c>
      <c r="I29" s="14">
        <f>+H29-$C$14</f>
        <v>0.1905324074074074</v>
      </c>
      <c r="J29" s="14">
        <f>+I29-O29</f>
        <v>0.1821412037037037</v>
      </c>
      <c r="K29" s="15">
        <v>4</v>
      </c>
      <c r="L29" s="15">
        <v>21</v>
      </c>
      <c r="M29" s="16">
        <f>+(F29-$O$14)*$F$14</f>
        <v>724.5</v>
      </c>
      <c r="N29" s="17">
        <f>+M29/60</f>
        <v>12.075</v>
      </c>
      <c r="O29" s="18">
        <v>0.008391203703703705</v>
      </c>
    </row>
    <row r="30" spans="1:15" ht="12.75">
      <c r="A30" s="15">
        <v>23</v>
      </c>
      <c r="B30" s="19" t="s">
        <v>68</v>
      </c>
      <c r="C30" s="19" t="s">
        <v>69</v>
      </c>
      <c r="D30" s="19" t="s">
        <v>70</v>
      </c>
      <c r="E30" s="15" t="s">
        <v>71</v>
      </c>
      <c r="F30" s="21">
        <v>215</v>
      </c>
      <c r="G30" s="21" t="s">
        <v>55</v>
      </c>
      <c r="H30" s="13">
        <v>0.6981712962962963</v>
      </c>
      <c r="I30" s="14">
        <f>+H30-$C$14</f>
        <v>0.19122685185185184</v>
      </c>
      <c r="J30" s="14">
        <f>+I30-O30</f>
        <v>0.18483796296296295</v>
      </c>
      <c r="K30" s="15">
        <v>5</v>
      </c>
      <c r="L30" s="15">
        <v>22</v>
      </c>
      <c r="M30" s="16">
        <f>+(F30-$O$14)*$F$14</f>
        <v>552</v>
      </c>
      <c r="N30" s="17">
        <f>+M30/60</f>
        <v>9.2</v>
      </c>
      <c r="O30" s="18">
        <v>0.006388888888888888</v>
      </c>
    </row>
    <row r="31" spans="1:15" ht="12.75">
      <c r="A31" s="15">
        <v>204</v>
      </c>
      <c r="B31" s="20" t="s">
        <v>72</v>
      </c>
      <c r="C31" s="20" t="s">
        <v>73</v>
      </c>
      <c r="D31" s="20" t="s">
        <v>74</v>
      </c>
      <c r="E31" s="15"/>
      <c r="F31" s="15">
        <v>210</v>
      </c>
      <c r="G31" s="15" t="s">
        <v>55</v>
      </c>
      <c r="H31" s="13" t="s">
        <v>48</v>
      </c>
      <c r="I31" s="14" t="s">
        <v>0</v>
      </c>
      <c r="J31" s="14" t="s">
        <v>0</v>
      </c>
      <c r="K31" s="15"/>
      <c r="L31" s="15"/>
      <c r="M31" s="24" t="s">
        <v>0</v>
      </c>
      <c r="N31" s="26" t="s">
        <v>0</v>
      </c>
      <c r="O31" s="25" t="s">
        <v>0</v>
      </c>
    </row>
    <row r="32" spans="1:15" ht="12.75">
      <c r="A32" s="15">
        <v>417</v>
      </c>
      <c r="B32" s="19" t="s">
        <v>75</v>
      </c>
      <c r="C32" s="19" t="s">
        <v>76</v>
      </c>
      <c r="D32" s="19" t="s">
        <v>77</v>
      </c>
      <c r="E32" s="15"/>
      <c r="F32" s="15">
        <v>235</v>
      </c>
      <c r="G32" s="15" t="s">
        <v>55</v>
      </c>
      <c r="H32" s="13" t="s">
        <v>48</v>
      </c>
      <c r="I32" s="14" t="s">
        <v>0</v>
      </c>
      <c r="J32" s="14" t="s">
        <v>0</v>
      </c>
      <c r="K32" s="15"/>
      <c r="L32" s="15"/>
      <c r="M32" s="24" t="s">
        <v>0</v>
      </c>
      <c r="N32" s="26" t="s">
        <v>0</v>
      </c>
      <c r="O32" s="25" t="s">
        <v>0</v>
      </c>
    </row>
    <row r="33" spans="1:15" ht="12.75">
      <c r="A33" s="15"/>
      <c r="B33" s="19"/>
      <c r="C33" s="19"/>
      <c r="D33" s="19"/>
      <c r="E33" s="15"/>
      <c r="F33" s="15"/>
      <c r="G33" s="15"/>
      <c r="H33" s="13"/>
      <c r="I33" s="13"/>
      <c r="J33" s="13"/>
      <c r="K33" s="15"/>
      <c r="L33" s="15"/>
      <c r="M33" s="16"/>
      <c r="N33" s="15"/>
      <c r="O33" s="18"/>
    </row>
    <row r="34" spans="1:15" ht="12.75">
      <c r="A34" s="15">
        <v>15</v>
      </c>
      <c r="B34" s="19" t="s">
        <v>78</v>
      </c>
      <c r="C34" s="19" t="s">
        <v>79</v>
      </c>
      <c r="D34" s="19" t="s">
        <v>80</v>
      </c>
      <c r="E34" s="15" t="s">
        <v>81</v>
      </c>
      <c r="F34" s="15">
        <v>241</v>
      </c>
      <c r="G34" s="15" t="s">
        <v>82</v>
      </c>
      <c r="H34" s="13">
        <v>0.6428356481481482</v>
      </c>
      <c r="I34" s="14">
        <f aca="true" t="shared" si="4" ref="I34:I39">+H34-$C$14</f>
        <v>0.13589120370370378</v>
      </c>
      <c r="J34" s="14">
        <f aca="true" t="shared" si="5" ref="J34:J39">+I34-O34</f>
        <v>0.12604166666666675</v>
      </c>
      <c r="K34" s="15">
        <v>1</v>
      </c>
      <c r="L34" s="15">
        <v>3</v>
      </c>
      <c r="M34" s="16">
        <f aca="true" t="shared" si="6" ref="M34:M39">+(F34-$O$14)*$F$14</f>
        <v>851</v>
      </c>
      <c r="N34" s="17">
        <f aca="true" t="shared" si="7" ref="N34:N39">+M34/60</f>
        <v>14.183333333333334</v>
      </c>
      <c r="O34" s="18">
        <v>0.009849537037037037</v>
      </c>
    </row>
    <row r="35" spans="1:15" ht="12.75">
      <c r="A35" s="15">
        <v>114</v>
      </c>
      <c r="B35" s="19" t="s">
        <v>83</v>
      </c>
      <c r="C35" s="19" t="s">
        <v>84</v>
      </c>
      <c r="D35" s="29" t="s">
        <v>85</v>
      </c>
      <c r="E35" s="15"/>
      <c r="F35" s="15">
        <v>239</v>
      </c>
      <c r="G35" s="15" t="s">
        <v>82</v>
      </c>
      <c r="H35" s="13">
        <v>0.6443518518518518</v>
      </c>
      <c r="I35" s="14">
        <f t="shared" si="4"/>
        <v>0.13740740740740742</v>
      </c>
      <c r="J35" s="14">
        <f t="shared" si="5"/>
        <v>0.1278240740740741</v>
      </c>
      <c r="K35" s="15">
        <v>2</v>
      </c>
      <c r="L35" s="15">
        <v>4</v>
      </c>
      <c r="M35" s="16">
        <f t="shared" si="6"/>
        <v>828</v>
      </c>
      <c r="N35" s="17">
        <f t="shared" si="7"/>
        <v>13.8</v>
      </c>
      <c r="O35" s="18">
        <v>0.009583333333333334</v>
      </c>
    </row>
    <row r="36" spans="1:15" ht="12.75">
      <c r="A36" s="15">
        <v>10803</v>
      </c>
      <c r="B36" s="19" t="s">
        <v>86</v>
      </c>
      <c r="C36" s="19" t="s">
        <v>87</v>
      </c>
      <c r="D36" s="19" t="s">
        <v>88</v>
      </c>
      <c r="E36" s="15" t="s">
        <v>23</v>
      </c>
      <c r="F36" s="15">
        <v>241</v>
      </c>
      <c r="G36" s="15" t="s">
        <v>82</v>
      </c>
      <c r="H36" s="13">
        <v>0.6522569444444445</v>
      </c>
      <c r="I36" s="14">
        <f t="shared" si="4"/>
        <v>0.14531250000000007</v>
      </c>
      <c r="J36" s="14">
        <f t="shared" si="5"/>
        <v>0.13546296296296303</v>
      </c>
      <c r="K36" s="15">
        <v>3</v>
      </c>
      <c r="L36" s="15">
        <v>7</v>
      </c>
      <c r="M36" s="16">
        <f t="shared" si="6"/>
        <v>851</v>
      </c>
      <c r="N36" s="17">
        <f t="shared" si="7"/>
        <v>14.183333333333334</v>
      </c>
      <c r="O36" s="18">
        <v>0.009849537037037037</v>
      </c>
    </row>
    <row r="37" spans="1:15" ht="12.75">
      <c r="A37" s="15">
        <v>4851</v>
      </c>
      <c r="B37" s="19" t="s">
        <v>89</v>
      </c>
      <c r="C37" s="29" t="s">
        <v>84</v>
      </c>
      <c r="D37" s="19" t="s">
        <v>90</v>
      </c>
      <c r="E37" s="15" t="s">
        <v>59</v>
      </c>
      <c r="F37" s="15">
        <v>239</v>
      </c>
      <c r="G37" s="21" t="s">
        <v>82</v>
      </c>
      <c r="H37" s="13">
        <v>0.65875</v>
      </c>
      <c r="I37" s="14">
        <f t="shared" si="4"/>
        <v>0.15180555555555564</v>
      </c>
      <c r="J37" s="14">
        <f t="shared" si="5"/>
        <v>0.1422222222222223</v>
      </c>
      <c r="K37" s="15">
        <v>4</v>
      </c>
      <c r="L37" s="15">
        <v>10</v>
      </c>
      <c r="M37" s="16">
        <f t="shared" si="6"/>
        <v>828</v>
      </c>
      <c r="N37" s="17">
        <f t="shared" si="7"/>
        <v>13.8</v>
      </c>
      <c r="O37" s="18">
        <v>0.009583333333333334</v>
      </c>
    </row>
    <row r="38" spans="1:15" ht="12.75">
      <c r="A38" s="15">
        <v>5</v>
      </c>
      <c r="B38" s="19" t="s">
        <v>91</v>
      </c>
      <c r="C38" s="19" t="s">
        <v>92</v>
      </c>
      <c r="D38" s="19" t="s">
        <v>93</v>
      </c>
      <c r="E38" s="15" t="s">
        <v>59</v>
      </c>
      <c r="F38" s="15">
        <v>241</v>
      </c>
      <c r="G38" s="15" t="s">
        <v>82</v>
      </c>
      <c r="H38" s="13">
        <v>0.660162037037037</v>
      </c>
      <c r="I38" s="14">
        <f t="shared" si="4"/>
        <v>0.1532175925925926</v>
      </c>
      <c r="J38" s="14">
        <f t="shared" si="5"/>
        <v>0.14336805555555557</v>
      </c>
      <c r="K38" s="15">
        <v>5</v>
      </c>
      <c r="L38" s="15">
        <v>12</v>
      </c>
      <c r="M38" s="16">
        <f t="shared" si="6"/>
        <v>851</v>
      </c>
      <c r="N38" s="17">
        <f t="shared" si="7"/>
        <v>14.183333333333334</v>
      </c>
      <c r="O38" s="18">
        <v>0.009849537037037037</v>
      </c>
    </row>
    <row r="39" spans="1:15" ht="12.75">
      <c r="A39" s="15">
        <v>202</v>
      </c>
      <c r="B39" s="19" t="s">
        <v>94</v>
      </c>
      <c r="C39" s="19" t="s">
        <v>95</v>
      </c>
      <c r="D39" s="19" t="s">
        <v>96</v>
      </c>
      <c r="E39" s="15"/>
      <c r="F39" s="15">
        <v>265</v>
      </c>
      <c r="G39" s="15" t="s">
        <v>82</v>
      </c>
      <c r="H39" s="13">
        <v>0.6687037037037037</v>
      </c>
      <c r="I39" s="14">
        <f t="shared" si="4"/>
        <v>0.16175925925925927</v>
      </c>
      <c r="J39" s="14">
        <f t="shared" si="5"/>
        <v>0.1487152777777778</v>
      </c>
      <c r="K39" s="15">
        <v>6</v>
      </c>
      <c r="L39" s="15">
        <v>14</v>
      </c>
      <c r="M39" s="16">
        <f t="shared" si="6"/>
        <v>1127</v>
      </c>
      <c r="N39" s="17">
        <f t="shared" si="7"/>
        <v>18.783333333333335</v>
      </c>
      <c r="O39" s="18">
        <v>0.013043981481481483</v>
      </c>
    </row>
    <row r="40" spans="1:15" ht="12.75">
      <c r="A40" s="15">
        <v>221</v>
      </c>
      <c r="B40" s="19" t="s">
        <v>97</v>
      </c>
      <c r="C40" s="19" t="s">
        <v>87</v>
      </c>
      <c r="D40" s="19" t="s">
        <v>98</v>
      </c>
      <c r="E40" s="15"/>
      <c r="F40" s="15">
        <v>241</v>
      </c>
      <c r="G40" s="15" t="s">
        <v>82</v>
      </c>
      <c r="H40" s="13" t="s">
        <v>48</v>
      </c>
      <c r="I40" s="14" t="s">
        <v>0</v>
      </c>
      <c r="J40" s="14" t="s">
        <v>0</v>
      </c>
      <c r="K40" s="15"/>
      <c r="L40" s="15"/>
      <c r="M40" s="24" t="s">
        <v>0</v>
      </c>
      <c r="N40" s="26" t="s">
        <v>0</v>
      </c>
      <c r="O40" s="25" t="s">
        <v>0</v>
      </c>
    </row>
    <row r="41" spans="1:15" ht="12.75">
      <c r="A41" s="15"/>
      <c r="B41" s="19"/>
      <c r="C41" s="19"/>
      <c r="D41" s="19"/>
      <c r="E41" s="15"/>
      <c r="F41" s="15"/>
      <c r="G41" s="15"/>
      <c r="H41" s="13"/>
      <c r="I41" s="13"/>
      <c r="J41" s="13"/>
      <c r="K41" s="15"/>
      <c r="L41" s="15"/>
      <c r="M41" s="16"/>
      <c r="N41" s="15"/>
      <c r="O41" s="18"/>
    </row>
    <row r="42" spans="1:15" ht="12.75">
      <c r="A42" s="15">
        <v>229</v>
      </c>
      <c r="B42" s="19" t="s">
        <v>99</v>
      </c>
      <c r="C42" s="19" t="s">
        <v>100</v>
      </c>
      <c r="D42" s="19" t="s">
        <v>101</v>
      </c>
      <c r="E42" s="15" t="s">
        <v>102</v>
      </c>
      <c r="F42" s="15">
        <v>265</v>
      </c>
      <c r="G42" s="15" t="s">
        <v>103</v>
      </c>
      <c r="H42" s="13">
        <v>0.6499305555555556</v>
      </c>
      <c r="I42" s="14">
        <f>+H42-$C$14</f>
        <v>0.14298611111111115</v>
      </c>
      <c r="J42" s="14">
        <f>+I42-O42</f>
        <v>0.12994212962962967</v>
      </c>
      <c r="K42" s="15">
        <v>1</v>
      </c>
      <c r="L42" s="15">
        <v>6</v>
      </c>
      <c r="M42" s="16">
        <f>+(F42-$O$14)*$F$14</f>
        <v>1127</v>
      </c>
      <c r="N42" s="17">
        <f>+M42/60</f>
        <v>18.783333333333335</v>
      </c>
      <c r="O42" s="18">
        <v>0.013043981481481483</v>
      </c>
    </row>
    <row r="43" spans="1:15" ht="12.75">
      <c r="A43" s="15" t="s">
        <v>37</v>
      </c>
      <c r="B43" s="19" t="s">
        <v>104</v>
      </c>
      <c r="C43" s="19" t="s">
        <v>105</v>
      </c>
      <c r="D43" s="19" t="s">
        <v>106</v>
      </c>
      <c r="E43" s="15"/>
      <c r="F43" s="15">
        <v>265</v>
      </c>
      <c r="G43" s="15" t="s">
        <v>103</v>
      </c>
      <c r="H43" s="13">
        <v>0.6631018518518519</v>
      </c>
      <c r="I43" s="14">
        <f>+H43-$C$14</f>
        <v>0.15615740740740747</v>
      </c>
      <c r="J43" s="14">
        <f>+I43-O43</f>
        <v>0.143113425925926</v>
      </c>
      <c r="K43" s="15">
        <v>2</v>
      </c>
      <c r="L43" s="15">
        <v>11</v>
      </c>
      <c r="M43" s="16">
        <f>+(F43-$O$14)*$F$14</f>
        <v>1127</v>
      </c>
      <c r="N43" s="17">
        <f>+M43/60</f>
        <v>18.783333333333335</v>
      </c>
      <c r="O43" s="18">
        <v>0.013043981481481483</v>
      </c>
    </row>
    <row r="44" spans="1:15" ht="12.75">
      <c r="A44" s="15">
        <v>59</v>
      </c>
      <c r="B44" s="19" t="s">
        <v>107</v>
      </c>
      <c r="C44" s="19" t="s">
        <v>108</v>
      </c>
      <c r="D44" s="19" t="s">
        <v>109</v>
      </c>
      <c r="E44" s="15" t="s">
        <v>102</v>
      </c>
      <c r="F44" s="15">
        <v>265</v>
      </c>
      <c r="G44" s="15" t="s">
        <v>103</v>
      </c>
      <c r="H44" s="13">
        <v>0.6784143518518518</v>
      </c>
      <c r="I44" s="14">
        <f>+H44-$C$14</f>
        <v>0.17146990740740742</v>
      </c>
      <c r="J44" s="14">
        <f>+I44-O44</f>
        <v>0.15842592592592594</v>
      </c>
      <c r="K44" s="15">
        <v>3</v>
      </c>
      <c r="L44" s="15">
        <v>18</v>
      </c>
      <c r="M44" s="16">
        <f>+(F44-$O$14)*$F$14</f>
        <v>1127</v>
      </c>
      <c r="N44" s="17">
        <f>+M44/60</f>
        <v>18.783333333333335</v>
      </c>
      <c r="O44" s="18">
        <v>0.013043981481481483</v>
      </c>
    </row>
    <row r="45" spans="1:15" ht="12.75">
      <c r="A45" s="15" t="s">
        <v>37</v>
      </c>
      <c r="B45" s="19" t="s">
        <v>110</v>
      </c>
      <c r="C45" s="19" t="s">
        <v>111</v>
      </c>
      <c r="D45" s="19" t="s">
        <v>112</v>
      </c>
      <c r="E45" s="15"/>
      <c r="F45" s="15">
        <v>231</v>
      </c>
      <c r="G45" s="15" t="s">
        <v>103</v>
      </c>
      <c r="H45" s="13">
        <v>0.6886574074074074</v>
      </c>
      <c r="I45" s="14">
        <f>+H45-$C$14</f>
        <v>0.18171296296296302</v>
      </c>
      <c r="J45" s="14">
        <f>+I45-O45</f>
        <v>0.1731944444444445</v>
      </c>
      <c r="K45" s="15">
        <v>4</v>
      </c>
      <c r="L45" s="15">
        <v>19</v>
      </c>
      <c r="M45" s="16">
        <f>+(F45-$O$14)*$F$14</f>
        <v>736</v>
      </c>
      <c r="N45" s="17">
        <f>+M45/60</f>
        <v>12.266666666666667</v>
      </c>
      <c r="O45" s="18">
        <v>0.008518518518518519</v>
      </c>
    </row>
    <row r="46" spans="1:15" ht="12.75">
      <c r="A46" s="15" t="s">
        <v>37</v>
      </c>
      <c r="B46" s="19" t="s">
        <v>113</v>
      </c>
      <c r="C46" s="19" t="s">
        <v>114</v>
      </c>
      <c r="D46" s="19" t="s">
        <v>115</v>
      </c>
      <c r="E46" s="15"/>
      <c r="F46" s="15">
        <v>265</v>
      </c>
      <c r="G46" s="15" t="s">
        <v>103</v>
      </c>
      <c r="H46" s="13" t="s">
        <v>48</v>
      </c>
      <c r="I46" s="14" t="s">
        <v>0</v>
      </c>
      <c r="J46" s="14" t="s">
        <v>0</v>
      </c>
      <c r="K46" s="15"/>
      <c r="L46" s="15"/>
      <c r="M46" s="24" t="s">
        <v>0</v>
      </c>
      <c r="N46" s="26" t="s">
        <v>0</v>
      </c>
      <c r="O46" s="25" t="s">
        <v>0</v>
      </c>
    </row>
    <row r="47" spans="1:15" ht="12.75">
      <c r="A47" s="15">
        <v>71</v>
      </c>
      <c r="B47" s="19" t="s">
        <v>116</v>
      </c>
      <c r="C47" s="19" t="s">
        <v>108</v>
      </c>
      <c r="D47" s="19" t="s">
        <v>117</v>
      </c>
      <c r="E47" s="15" t="s">
        <v>118</v>
      </c>
      <c r="F47" s="15">
        <v>265</v>
      </c>
      <c r="G47" s="15" t="s">
        <v>103</v>
      </c>
      <c r="H47" s="13" t="s">
        <v>119</v>
      </c>
      <c r="I47" s="14" t="s">
        <v>0</v>
      </c>
      <c r="J47" s="14" t="s">
        <v>0</v>
      </c>
      <c r="K47" s="15"/>
      <c r="L47" s="15"/>
      <c r="M47" s="24" t="s">
        <v>0</v>
      </c>
      <c r="N47" s="26" t="s">
        <v>0</v>
      </c>
      <c r="O47" s="25" t="s">
        <v>0</v>
      </c>
    </row>
  </sheetData>
  <mergeCells count="1">
    <mergeCell ref="A12:O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